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 s="1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1" i="5"/>
  <c r="G17" i="5"/>
  <c r="G12" i="5"/>
  <c r="J18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<sst xmlns="http://schemas.openxmlformats.org/spreadsheetml/2006/main" count="65" uniqueCount="44">
  <si>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</si>
  <si>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</si>
  <si>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</si>
  <si>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</si>
  <si>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</si>
  <si>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</si>
  <si>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</si>
  <si>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</si>
  <si>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</si>
  <si>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</si>
  <si>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</si>
  <si>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</si>
  <si>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</si>
  <si>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</si>
  <si>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</si>
  <si>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</si>
  <si>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</si>
  <si>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</si>
  <si>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</si>
  <si>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</si>
  <si>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</si>
  <si>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</si>
  <si>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</si>
  <si>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</si>
  <si>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</si>
  <si>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</si>
  <si>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</si>
  <si>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</si>
  <si>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</si>
  <si>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</si>
  <si>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</si>
  <si>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</si>
  <si>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</si>
  <si>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</si>
  <si>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</si>
  <si>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</si>
  <si>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</si>
  <si>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</si>
  <si>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</si>
  <si>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</si>
  <si>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</si>
  <si>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</si>
  <si>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</si>
  <si>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tra tutti i tratti singoli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</si>
</sst>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S46"/>
  <sheetViews>
    <sheetView tabSelected="1" workbookViewId="0">
      <selection activeCell="I17" sqref="I17:K17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</row>
    <row r="3" spans="2:19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0.45567075751163777</v>
      </c>
      <c r="P3" s="29" t="s">
        <v>28</v>
      </c>
      <c r="Q3" s="29"/>
      <c r="R3" s="29"/>
      <c r="S3" s="29"/>
    </row>
    <row r="4" spans="2:19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</row>
    <row r="5" spans="2:19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45.074109187632658</v>
      </c>
      <c r="M5" s="18" t="s">
        <v>20</v>
      </c>
      <c r="P5" s="29"/>
      <c r="Q5" s="29"/>
      <c r="R5" s="29"/>
      <c r="S5" s="29"/>
    </row>
    <row r="6" spans="2:19" x14ac:dyDescent="0.2">
      <c r="G6" s="1"/>
      <c r="H6" s="6"/>
      <c r="I6" s="2"/>
      <c r="P6" s="29"/>
      <c r="Q6" s="29"/>
      <c r="R6" s="29"/>
      <c r="S6" s="29"/>
    </row>
    <row r="7" spans="2:19" x14ac:dyDescent="0.2">
      <c r="B7" s="11" t="s">
        <v>31</v>
      </c>
      <c r="J7" s="19"/>
      <c r="K7" s="20" t="s">
        <v>40</v>
      </c>
      <c r="L7" s="21">
        <f>0.5*(1+I28/3)/(1+I28/6+Q28/6)</f>
        <v>0.69909449732992801</v>
      </c>
      <c r="M7" s="16" t="s">
        <v>22</v>
      </c>
      <c r="P7" s="29" t="s">
        <v>32</v>
      </c>
      <c r="Q7" s="29"/>
      <c r="R7" s="29"/>
      <c r="S7" s="29"/>
    </row>
    <row r="8" spans="2:19" x14ac:dyDescent="0.2">
      <c r="B8" s="25">
        <v>4</v>
      </c>
      <c r="P8" s="29" t="s">
        <v>33</v>
      </c>
      <c r="Q8" s="29"/>
      <c r="R8" s="29"/>
      <c r="S8" s="29"/>
    </row>
    <row r="9" spans="2:19" x14ac:dyDescent="0.2">
      <c r="P9" s="29" t="s">
        <v>34</v>
      </c>
      <c r="Q9" s="29"/>
      <c r="R9" s="29"/>
      <c r="S9" s="29"/>
    </row>
    <row r="10" spans="2:19" x14ac:dyDescent="0.2">
      <c r="P10" s="29" t="s">
        <v>35</v>
      </c>
      <c r="Q10" s="29"/>
      <c r="R10" s="29"/>
      <c r="S10" s="29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19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19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19" x14ac:dyDescent="0.2">
      <c r="G15" s="1" t="s">
        <v>12</v>
      </c>
      <c r="H15" s="23">
        <v>4</v>
      </c>
      <c r="I15" s="1" t="s">
        <v>4</v>
      </c>
      <c r="J15" s="1" t="str">
        <f>IF($B$18=2,G15,"")</f>
        <v/>
      </c>
      <c r="K15" s="23">
        <v>5</v>
      </c>
      <c r="L15" s="1" t="str">
        <f>IF(B18=2,I15,"")</f>
        <v/>
      </c>
      <c r="P15" s="29"/>
      <c r="Q15" s="29"/>
      <c r="R15" s="29"/>
      <c r="S15" s="29"/>
    </row>
    <row r="16" spans="2:19" x14ac:dyDescent="0.2">
      <c r="G16" s="1"/>
      <c r="H16" s="6"/>
      <c r="I16" s="2"/>
      <c r="J16" s="1"/>
      <c r="K16" s="6"/>
      <c r="L16" s="2"/>
      <c r="P16" s="29"/>
      <c r="Q16" s="29"/>
      <c r="R16" s="29"/>
      <c r="S16" s="29"/>
    </row>
    <row r="17" spans="2:19" x14ac:dyDescent="0.2">
      <c r="B17" s="11" t="s">
        <v>26</v>
      </c>
      <c r="G17" s="11" t="str">
        <f>IF(B13=2,"travi inferiori","")</f>
        <v/>
      </c>
      <c r="H17" s="30"/>
      <c r="P17" s="29" t="s">
        <v>23</v>
      </c>
      <c r="Q17" s="29"/>
      <c r="R17" s="29"/>
      <c r="S17" s="29"/>
    </row>
    <row r="18" spans="2:19" x14ac:dyDescent="0.2">
      <c r="B18" s="25">
        <v>1</v>
      </c>
      <c r="G18" s="32" t="s">
        <v>43</v>
      </c>
      <c r="H18" s="31"/>
      <c r="I18" s="1"/>
      <c r="J18" s="4" t="str">
        <f>IF(B18=2,"trave dx","")</f>
        <v/>
      </c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42525000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42525000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</v>
      </c>
      <c r="H28" s="7" t="s">
        <v>17</v>
      </c>
      <c r="I28" s="28">
        <f>IF(B3&lt;3,C27/(I27+I31)*2,0)</f>
        <v>3.9699074074074074</v>
      </c>
      <c r="J28" s="7"/>
      <c r="K28" s="7"/>
      <c r="L28" s="28">
        <f>G28</f>
        <v>4</v>
      </c>
      <c r="M28" s="7"/>
      <c r="N28" s="7"/>
      <c r="O28" s="28">
        <f>L28</f>
        <v>4</v>
      </c>
      <c r="P28" s="7" t="s">
        <v>18</v>
      </c>
      <c r="Q28" s="28">
        <f>IF(B8&lt;3,C27/(Q27+Q31)*2,0)</f>
        <v>0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0</v>
      </c>
      <c r="F30" s="7" t="s">
        <v>42</v>
      </c>
      <c r="G30" s="7">
        <f>IF($B$3=1,E30*2,E30)</f>
        <v>0</v>
      </c>
      <c r="H30" s="7" t="s">
        <v>9</v>
      </c>
      <c r="I30" s="7">
        <f>G30*G31^3/12</f>
        <v>0</v>
      </c>
      <c r="J30" s="26" t="s">
        <v>8</v>
      </c>
      <c r="K30" s="7"/>
      <c r="L30" s="7">
        <f>IF($B$13=1,K13,K19)</f>
        <v>30</v>
      </c>
      <c r="M30" s="7">
        <f>IF($B$18=1,0,IF($B$18=2,L30,L26))</f>
        <v>0</v>
      </c>
      <c r="N30" s="7" t="s">
        <v>42</v>
      </c>
      <c r="O30" s="7">
        <f>IF(B8=1,M30*2,M30)</f>
        <v>0</v>
      </c>
      <c r="P30" s="7" t="s">
        <v>10</v>
      </c>
      <c r="Q30" s="7">
        <f>O30*O31^3/12</f>
        <v>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0</v>
      </c>
      <c r="F31" s="7"/>
      <c r="G31" s="7">
        <f>E31</f>
        <v>0</v>
      </c>
      <c r="H31" s="7" t="s">
        <v>14</v>
      </c>
      <c r="I31" s="27">
        <f>$C$21*I30/G32/100</f>
        <v>0</v>
      </c>
      <c r="J31" s="26" t="s">
        <v>16</v>
      </c>
      <c r="K31" s="7"/>
      <c r="L31" s="7">
        <f>IF($B$13=1,K14,K20)</f>
        <v>60</v>
      </c>
      <c r="M31" s="7">
        <f>IF($B$18=1,0,IF($B$18=2,L31,L27))</f>
        <v>0</v>
      </c>
      <c r="N31" s="7"/>
      <c r="O31" s="7">
        <f>M31</f>
        <v>0</v>
      </c>
      <c r="P31" s="7" t="s">
        <v>15</v>
      </c>
      <c r="Q31" s="27">
        <f>$C$21*Q30/O32/100</f>
        <v>0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</v>
      </c>
      <c r="F32" s="7"/>
      <c r="G32" s="28">
        <f>E32</f>
        <v>4</v>
      </c>
      <c r="H32" s="26"/>
      <c r="I32" s="7"/>
      <c r="J32" s="7"/>
      <c r="K32" s="7"/>
      <c r="L32" s="7"/>
      <c r="M32" s="28">
        <f>G32</f>
        <v>4</v>
      </c>
      <c r="N32" s="7"/>
      <c r="O32" s="28">
        <f>M32</f>
        <v>4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2016-11-24T10:32:55Z</dcterms:modified>
</cp:coreProperties>
</file>